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600" yWindow="150" windowWidth="12915" windowHeight="4935" activeTab="0"/>
  </bookViews>
  <sheets>
    <sheet name="Standardrechnung BLWeiterstadt" sheetId="1" r:id="rId1"/>
    <sheet name="Tabelle1" sheetId="2" r:id="rId2"/>
    <sheet name="Tabelle2" sheetId="3" r:id="rId3"/>
    <sheet name="Tabelle3" sheetId="4" r:id="rId4"/>
  </sheets>
  <definedNames>
    <definedName name="_xlnm.Print_Area" localSheetId="0">'Standardrechnung BLWeiterstadt'!$A$1:$G$52</definedName>
  </definedNames>
</workbook>
</file>

<file path=xl/sharedStrings.xml><?xml version="1.0" encoding="utf-8"?>
<sst xmlns="http://schemas.openxmlformats.org/spreadsheetml/2006/main" uniqueCount="49" count="49">
  <si>
    <t>Beispielrechnung</t>
  </si>
  <si>
    <t>1) Die Zuweisung</t>
  </si>
  <si>
    <t>Schulname</t>
  </si>
  <si>
    <t>PfdNplus</t>
  </si>
  <si>
    <t>Plus in %</t>
  </si>
  <si>
    <t>Schülerzahl</t>
  </si>
  <si>
    <t>Klassenzahl</t>
  </si>
  <si>
    <t>Zuweisung in Stellen</t>
  </si>
  <si>
    <t>prozentualer Zuschlag</t>
  </si>
  <si>
    <t>2) Die Zuschläge</t>
  </si>
  <si>
    <t>HKM</t>
  </si>
  <si>
    <t xml:space="preserve">weiterer </t>
  </si>
  <si>
    <t xml:space="preserve"> </t>
  </si>
  <si>
    <t>Bedarf</t>
  </si>
  <si>
    <t>Stellen</t>
  </si>
  <si>
    <t>Stunden</t>
  </si>
  <si>
    <t>Zuschlag bezogen auf</t>
  </si>
  <si>
    <t>Grundversorgung</t>
  </si>
  <si>
    <t>3) Die Umsetzung</t>
  </si>
  <si>
    <t>%</t>
  </si>
  <si>
    <t>absolut</t>
  </si>
  <si>
    <t>HKM Zuschlag</t>
  </si>
  <si>
    <t>Gesamtbedarf</t>
  </si>
  <si>
    <t>PfdN</t>
  </si>
  <si>
    <t>Summe</t>
  </si>
  <si>
    <t>(Schulträger, Kommune)</t>
  </si>
  <si>
    <t>Bildungslandschaft Weiterstadt</t>
  </si>
  <si>
    <t xml:space="preserve">November </t>
  </si>
  <si>
    <t>(Dr. Schnitzspan)</t>
  </si>
  <si>
    <t>Der Pakt für den Nachmittag gibt Ressourcen im Bereich von 22%-25%</t>
  </si>
  <si>
    <t>Lücke</t>
  </si>
  <si>
    <t>in Abhängigkeit von der Schülerzahl bzw. Klassenzahl</t>
  </si>
  <si>
    <t>(Faktor)</t>
  </si>
  <si>
    <t>Deckungslücke</t>
  </si>
  <si>
    <t>(bzg. auf Grundversorgung)</t>
  </si>
  <si>
    <t xml:space="preserve">In unseren Begründungen zum Thema Ganztagsgrundschule </t>
  </si>
  <si>
    <t>mit 7 Stunden ein Zuschlag von 50% auf die Grundunterrichtsversorgung notwendig ist</t>
  </si>
  <si>
    <t xml:space="preserve">weisen wir nach, dass für eine verpflichtende Ganztagsgrundschule an 4 oder 5 Tagen </t>
  </si>
  <si>
    <t>wenn das Weiterstädter Modell realisiert werden soll</t>
  </si>
  <si>
    <t xml:space="preserve">Folgende Modellrechnung berechnet die "Lücke", die entsteht,  </t>
  </si>
  <si>
    <t>(laut HKM!)</t>
  </si>
  <si>
    <r>
      <t xml:space="preserve"> Ersetze die</t>
    </r>
    <r>
      <rPr>
        <b/>
        <i/>
        <u/>
        <sz val="11"/>
        <color rgb="FFFF0000"/>
        <rFont val="Calibri"/>
      </rPr>
      <t xml:space="preserve"> roten</t>
    </r>
    <r>
      <rPr>
        <b/>
        <i/>
        <u/>
        <sz val="11"/>
        <color rgb="FF000000"/>
        <rFont val="Calibri"/>
      </rPr>
      <t xml:space="preserve"> Zahlen durch die eigenen!!!</t>
    </r>
  </si>
  <si>
    <t>Zuweisung in Stunden*</t>
  </si>
  <si>
    <t>* HKM-Grundunterrichtsversorgung</t>
  </si>
  <si>
    <t>Standardberechnung nach dem "Weiterstädter Modell"</t>
  </si>
  <si>
    <t>(Kommune, Schulträger, HKM,...)</t>
  </si>
  <si>
    <t>www.schloss-schule-graefenhausen.de ==&gt; Unser Ganztag ==&gt;Unser Konzept ==&gt;Material</t>
  </si>
  <si>
    <r>
      <t>download</t>
    </r>
    <r>
      <rPr>
        <u/>
        <sz val="11"/>
        <color rgb="FF000000"/>
        <rFont val="Calibri"/>
      </rPr>
      <t xml:space="preserve">hinweis: </t>
    </r>
  </si>
  <si>
    <t xml:space="preserve"> </t>
  </si>
</sst>
</file>

<file path=xl/styles.xml><?xml version="1.0" encoding="utf-8"?>
<styleSheet xmlns="http://schemas.openxmlformats.org/spreadsheetml/2006/main">
  <numFmts count="6">
    <numFmt numFmtId="0" formatCode="General"/>
    <numFmt numFmtId="2" formatCode="0.00"/>
    <numFmt numFmtId="164" formatCode="0.0"/>
    <numFmt numFmtId="9" formatCode="0%"/>
    <numFmt numFmtId="165" formatCode="0.0%"/>
    <numFmt numFmtId="1" formatCode="0"/>
  </numFmts>
  <fonts count="17">
    <font>
      <name val="Calibri"/>
      <sz val="11"/>
    </font>
    <font>
      <name val="Calibri"/>
      <b/>
      <sz val="11"/>
      <color rgb="FF000000"/>
    </font>
    <font>
      <name val="Calibri"/>
      <sz val="10"/>
      <color rgb="FF000000"/>
    </font>
    <font>
      <name val="Calibri"/>
      <b/>
      <i/>
      <sz val="11"/>
      <color rgb="FF000000"/>
    </font>
    <font>
      <name val="Calibri"/>
      <sz val="11"/>
      <color rgb="FF000000"/>
    </font>
    <font>
      <name val="Calibri"/>
      <b/>
      <i/>
      <u/>
      <sz val="11"/>
      <color rgb="FF000000"/>
    </font>
    <font>
      <name val="Calibri"/>
      <sz val="9"/>
      <color rgb="FF000000"/>
    </font>
    <font>
      <name val="Calibri"/>
      <sz val="9"/>
      <color rgb="FFFF0000"/>
    </font>
    <font>
      <name val="Calibri"/>
      <sz val="11"/>
    </font>
    <font>
      <name val="Calibri"/>
      <sz val="11"/>
      <color rgb="FFFF0000"/>
    </font>
    <font>
      <name val="Calibri"/>
      <i/>
      <sz val="8"/>
      <color rgb="FF000000"/>
    </font>
    <font>
      <name val="Calibri"/>
      <b/>
      <i/>
      <sz val="11"/>
      <color rgb="FF1F4A7E"/>
    </font>
    <font>
      <name val="Calibri"/>
      <sz val="8"/>
      <color rgb="FF000000"/>
    </font>
    <font>
      <name val="Calibri"/>
      <sz val="9"/>
    </font>
    <font>
      <name val="Calibri"/>
      <b/>
      <sz val="9"/>
      <color rgb="FF000000"/>
    </font>
    <font>
      <name val="Calibri"/>
      <i/>
      <sz val="11"/>
      <color rgb="FF000000"/>
    </font>
    <font>
      <name val="Calibri"/>
      <sz val="11"/>
      <color rgb="FF000000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6" fillId="0" borderId="0">
      <alignment vertical="bottom"/>
      <protection locked="0" hidden="0"/>
    </xf>
  </cellStyleXfs>
  <cellXfs count="48">
    <xf numFmtId="0" fontId="0" fillId="0" borderId="0" xfId="0">
      <alignment vertical="center"/>
    </xf>
    <xf numFmtId="0" fontId="1" fillId="0" borderId="0" xfId="0" applyFont="1" applyAlignment="1">
      <alignment vertical="bottom"/>
    </xf>
    <xf numFmtId="0" fontId="2" fillId="0" borderId="0" xfId="0" applyFont="1" applyAlignment="1">
      <alignment horizontal="right" vertical="bottom"/>
    </xf>
    <xf numFmtId="0" fontId="2" fillId="0" borderId="0" xfId="0" applyFont="1" applyAlignment="1">
      <alignment horizontal="left" vertical="bottom"/>
    </xf>
    <xf numFmtId="0" fontId="3" fillId="0" borderId="1" xfId="0" applyFont="1" applyBorder="1" applyAlignment="1">
      <alignment vertical="bottom"/>
    </xf>
    <xf numFmtId="0" fontId="4" fillId="0" borderId="2" xfId="0" applyBorder="1" applyAlignment="1">
      <alignment vertical="bottom"/>
    </xf>
    <xf numFmtId="0" fontId="4" fillId="0" borderId="3" xfId="0" applyBorder="1" applyAlignment="1">
      <alignment vertical="bottom"/>
    </xf>
    <xf numFmtId="0" fontId="2" fillId="0" borderId="3" xfId="0" applyFont="1" applyBorder="1" applyAlignment="1">
      <alignment vertical="bottom"/>
    </xf>
    <xf numFmtId="0" fontId="2" fillId="0" borderId="4" xfId="0" applyFont="1" applyBorder="1" applyAlignment="1">
      <alignment vertical="bottom"/>
    </xf>
    <xf numFmtId="0" fontId="3" fillId="0" borderId="0" xfId="0" applyFont="1" applyBorder="1" applyAlignment="1">
      <alignment vertical="bottom"/>
    </xf>
    <xf numFmtId="0" fontId="4" fillId="0" borderId="0" xfId="0" applyBorder="1" applyAlignment="1">
      <alignment vertical="bottom"/>
    </xf>
    <xf numFmtId="0" fontId="2" fillId="0" borderId="0" xfId="0" applyFont="1" applyBorder="1" applyAlignment="1">
      <alignment vertical="bottom"/>
    </xf>
    <xf numFmtId="0" fontId="5" fillId="0" borderId="0" xfId="0" applyFont="1" applyAlignment="1">
      <alignment vertical="bottom"/>
    </xf>
    <xf numFmtId="0" fontId="6" fillId="0" borderId="0" xfId="0" applyFont="1" applyAlignment="1">
      <alignment vertical="bottom"/>
    </xf>
    <xf numFmtId="0" fontId="7" fillId="0" borderId="0" xfId="0" applyFont="1" applyAlignment="1">
      <alignment vertical="bottom"/>
    </xf>
    <xf numFmtId="0" fontId="8" fillId="0" borderId="0" xfId="0" applyFont="1" applyAlignment="1">
      <alignment vertical="bottom"/>
    </xf>
    <xf numFmtId="0" fontId="9" fillId="2" borderId="0" xfId="0" applyFont="1" applyFill="1" applyAlignment="1">
      <alignment vertical="bottom"/>
    </xf>
    <xf numFmtId="2" fontId="8" fillId="0" borderId="0" xfId="0" applyNumberFormat="1" applyFont="1" applyAlignment="1">
      <alignment vertical="bottom"/>
    </xf>
    <xf numFmtId="2" fontId="4" fillId="0" borderId="0" xfId="0" applyNumberFormat="1" applyAlignment="1">
      <alignment vertical="bottom"/>
    </xf>
    <xf numFmtId="2" fontId="2" fillId="0" borderId="0" xfId="0" applyNumberFormat="1" applyFont="1" applyAlignment="1">
      <alignment vertical="bottom"/>
    </xf>
    <xf numFmtId="164" fontId="4" fillId="0" borderId="0" xfId="0" applyNumberFormat="1" applyAlignment="1">
      <alignment vertical="bottom"/>
    </xf>
    <xf numFmtId="0" fontId="4" fillId="0" borderId="0" xfId="0" applyFont="1" applyAlignment="1">
      <alignment vertical="bottom"/>
    </xf>
    <xf numFmtId="9" fontId="1" fillId="0" borderId="0" xfId="1" applyFont="1" applyAlignment="1">
      <alignment vertical="bottom"/>
    </xf>
    <xf numFmtId="9" fontId="1" fillId="0" borderId="0" xfId="1" applyNumberFormat="1" applyFont="1" applyAlignment="1">
      <alignment vertical="bottom"/>
    </xf>
    <xf numFmtId="9" fontId="4" fillId="0" borderId="0" xfId="0" applyNumberFormat="1" applyAlignment="1">
      <alignment vertical="bottom"/>
    </xf>
    <xf numFmtId="0" fontId="10" fillId="0" borderId="0" xfId="0" applyFont="1" applyAlignment="1">
      <alignment vertical="bottom"/>
    </xf>
    <xf numFmtId="0" fontId="11" fillId="0" borderId="0" xfId="0" applyFont="1" applyAlignment="1">
      <alignment vertical="bottom"/>
    </xf>
    <xf numFmtId="0" fontId="9" fillId="0" borderId="0" xfId="0" applyFont="1" applyAlignment="1">
      <alignment vertical="bottom"/>
    </xf>
    <xf numFmtId="2" fontId="11" fillId="0" borderId="0" xfId="0" applyNumberFormat="1" applyFont="1" applyFill="1" applyAlignment="1">
      <alignment vertical="bottom"/>
    </xf>
    <xf numFmtId="2" fontId="9" fillId="0" borderId="0" xfId="0" applyNumberFormat="1" applyFont="1" applyAlignment="1">
      <alignment vertical="bottom"/>
    </xf>
    <xf numFmtId="164" fontId="11" fillId="0" borderId="0" xfId="0" applyNumberFormat="1" applyFont="1" applyAlignment="1">
      <alignment vertical="bottom"/>
    </xf>
    <xf numFmtId="164" fontId="9" fillId="0" borderId="0" xfId="0" applyNumberFormat="1" applyFont="1" applyAlignment="1">
      <alignment vertical="bottom"/>
    </xf>
    <xf numFmtId="9" fontId="11" fillId="0" borderId="0" xfId="0" applyNumberFormat="1" applyFont="1" applyAlignment="1">
      <alignment vertical="bottom"/>
    </xf>
    <xf numFmtId="165" fontId="9" fillId="0" borderId="0" xfId="1" applyNumberFormat="1" applyFont="1" applyAlignment="1">
      <alignment vertical="bottom"/>
    </xf>
    <xf numFmtId="9" fontId="4" fillId="2" borderId="0" xfId="1" applyNumberFormat="1" applyFont="1" applyFill="1" applyAlignment="1">
      <alignment vertical="bottom"/>
    </xf>
    <xf numFmtId="0" fontId="4" fillId="0" borderId="0" xfId="0" applyAlignment="1">
      <alignment horizontal="center" vertical="bottom"/>
    </xf>
    <xf numFmtId="9" fontId="4" fillId="0" borderId="0" xfId="1" applyFont="1" applyAlignment="1">
      <alignment vertical="bottom"/>
    </xf>
    <xf numFmtId="9" fontId="8" fillId="0" borderId="0" xfId="1" applyNumberFormat="1" applyFont="1" applyAlignment="1">
      <alignment vertical="bottom"/>
    </xf>
    <xf numFmtId="0" fontId="12" fillId="0" borderId="0" xfId="0" applyFont="1" applyAlignment="1">
      <alignment vertical="bottom"/>
    </xf>
    <xf numFmtId="0" fontId="13" fillId="0" borderId="0" xfId="0" applyFont="1" applyAlignment="1">
      <alignment vertical="bottom"/>
    </xf>
    <xf numFmtId="9" fontId="8" fillId="0" borderId="0" xfId="1" applyFont="1" applyAlignment="1">
      <alignment vertical="bottom"/>
    </xf>
    <xf numFmtId="1" fontId="8" fillId="0" borderId="0" xfId="0" applyNumberFormat="1" applyFont="1" applyAlignment="1">
      <alignment vertical="bottom"/>
    </xf>
    <xf numFmtId="0" fontId="14" fillId="0" borderId="0" xfId="0" applyFont="1" applyAlignment="1">
      <alignment vertical="bottom"/>
    </xf>
    <xf numFmtId="1" fontId="1" fillId="0" borderId="0" xfId="1" applyNumberFormat="1" applyFont="1" applyAlignment="1">
      <alignment vertical="bottom"/>
    </xf>
    <xf numFmtId="0" fontId="2" fillId="0" borderId="0" xfId="0" applyFont="1" applyAlignment="1">
      <alignment vertical="bottom"/>
    </xf>
    <xf numFmtId="9" fontId="9" fillId="0" borderId="0" xfId="1" applyFont="1" applyAlignment="1">
      <alignment vertical="bottom"/>
    </xf>
    <xf numFmtId="1" fontId="9" fillId="0" borderId="0" xfId="0" applyNumberFormat="1" applyFont="1" applyAlignment="1">
      <alignment vertical="bottom"/>
    </xf>
    <xf numFmtId="1" fontId="15" fillId="0" borderId="0" xfId="0" applyNumberFormat="1" applyFont="1" applyAlignment="1">
      <alignment vertical="bottom"/>
    </xf>
  </cellXfs>
  <cellStyles count="2">
    <cellStyle name="常规" xfId="0" builtinId="0"/>
    <cellStyle name="百分比" xfId="1" builtinId="5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02"/>
    </mc:Choice>
  </mc:AlternateContent>
  <c:chart>
    <c:autoTitleDeleted val="0"/>
    <c:plotArea>
      <c:layout>
        <c:manualLayout>
          <c:layoutTarget val="inner"/>
          <c:xMode val="edge"/>
          <c:yMode val="edge"/>
          <c:x val="0.0013133572311243228"/>
          <c:y val="0.07017541557305336"/>
          <c:w val="0.6248690432683279"/>
          <c:h val="0.9298245614035107"/>
        </c:manualLayout>
      </c:layout>
      <c:barChart>
        <c:barDir val="bar"/>
        <c:grouping val="clustered"/>
        <c:varyColors val="0"/>
        <c:ser>
          <c:idx val="0"/>
          <c:order val="0"/>
          <c:dLbls>
            <c:spPr>
              <a:noFill/>
              <a:ln w="9525">
                <a:noFill/>
              </a:ln>
            </c:spPr>
            <c:showCatName val="0"/>
            <c:showLegendKey val="0"/>
            <c:showPercent val="0"/>
            <c:showSerName val="0"/>
            <c:showVal val="1"/>
            <c:separator>,</c:separator>
          </c:dLbls>
          <c:invertIfNegative val="0"/>
          <c:cat>
            <c:multiLvlStrRef>
              <c:f>'Standardrechnung BLWeiterstadt'!$A$34:$A$36</c:f>
              <c:multiLvlStrCache>
                <c:ptCount val="3"/>
                <c:lvl>
                  <c:pt idx="0">
                    <c:v>Grundversorgung</c:v>
                  </c:pt>
                  <c:pt idx="1">
                    <c:v>HKM Zuschlag</c:v>
                  </c:pt>
                  <c:pt idx="2">
                    <c:v>Deckungslücke</c:v>
                  </c:pt>
                </c:lvl>
              </c:multiLvlStrCache>
            </c:multiLvlStrRef>
          </c:cat>
          <c:val>
            <c:numRef>
              <c:f>'Standardrechnung BLWeiterstadt'!$B$34:$B$36</c:f>
              <c:numCache>
                <c:formatCode>General</c:formatCode>
                <c:ptCount val="3"/>
                <c:pt idx="0">
                  <c:v>1.0</c:v>
                </c:pt>
                <c:pt idx="1">
                  <c:v>0.22914733840304183</c:v>
                </c:pt>
                <c:pt idx="2">
                  <c:v>0.2708526615969582</c:v>
                </c:pt>
              </c:numCache>
            </c:numRef>
          </c:val>
        </c:ser>
        <c:dLbls>
          <c:spPr>
            <a:noFill/>
            <a:ln w="9525">
              <a:noFill/>
            </a:ln>
          </c:spPr>
          <c:showCatName val="0"/>
          <c:showLegendKey val="0"/>
          <c:showPercent val="0"/>
          <c:showSerName val="0"/>
          <c:showVal val="0"/>
          <c:separator>,</c:separator>
        </c:dLbls>
        <c:gapWidth val="100"/>
        <c:axId val="-1558010926"/>
        <c:axId val="-1558010916"/>
      </c:barChart>
      <c:catAx>
        <c:axId val="-155801092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/>
        <c:crossAx val="-1558010916"/>
        <c:crosses val="autoZero"/>
        <c:lblOffset val="100"/>
        <c:noMultiLvlLbl val="0"/>
      </c:catAx>
      <c:valAx>
        <c:axId val="-1558010916"/>
        <c:scaling>
          <c:orientation val="minMax"/>
        </c:scaling>
        <c:delete val="0"/>
        <c:axPos val="b"/>
        <c:numFmt formatCode="0%" sourceLinked="1"/>
        <c:majorGridlines>
          <c:spPr>
            <a:ln w="9525">
              <a:solidFill>
                <a:srgbClr val="808080"/>
              </a:solidFill>
              <a:prstDash val="solid"/>
            </a:ln>
          </c:spPr>
        </c:majorGridlines>
        <c:majorTickMark val="out"/>
        <c:minorTickMark val="none"/>
        <c:tickLblPos val="nextTo"/>
        <c:spPr/>
        <c:crossAx val="-1558010926"/>
        <c:crosses val="autoZero"/>
        <c:crossBetween val="between"/>
      </c:valAx>
      <c:spPr/>
    </c:plotArea>
    <c:plotVisOnly val="1"/>
    <c:dispBlanksAs val="gap"/>
    <c:showDLblsOverMax val="0"/>
  </c:chart>
  <c:spPr/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520849</xdr:colOff>
      <xdr:row>40</xdr:row>
      <xdr:rowOff>113853</xdr:rowOff>
    </xdr:from>
    <xdr:to>
      <xdr:col>5</xdr:col>
      <xdr:colOff>617361</xdr:colOff>
      <xdr:row>50</xdr:row>
      <xdr:rowOff>75902</xdr:rowOff>
    </xdr:to>
    <xdr:graphicFrame macro="">
      <xdr:nvGraphicFramePr>
        <xdr:cNvPr name="图表 1" id="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typeface="ＭＳ Ｐゴシック" script="Jpan"/>
        <a:font typeface="맑은 고딕" script="Hang"/>
        <a:font typeface="宋体" script="Hans"/>
        <a:font typeface="新細明體" script="Hant"/>
        <a:font typeface="Times New Roman" script="Arab"/>
        <a:font typeface="Times New Roman" script="Hebr"/>
        <a:font typeface="Tahoma" script="Thai"/>
        <a:font typeface="Nyala" script="Ethi"/>
        <a:font typeface="Vrinda" script="Beng"/>
        <a:font typeface="Shruti" script="Gujr"/>
        <a:font typeface="MoolBoran" script="Khmr"/>
        <a:font typeface="Tunga" script="Knda"/>
        <a:font typeface="Raavi" script="Guru"/>
        <a:font typeface="Euphemia" script="Cans"/>
        <a:font typeface="Plantagenet Cherokee" script="Cher"/>
        <a:font typeface="Microsoft Yi Baiti" script="Yiii"/>
        <a:font typeface="Microsoft Himalaya" script="Tibt"/>
        <a:font typeface="MV Boli" script="Thaa"/>
        <a:font typeface="Mangal" script="Deva"/>
        <a:font typeface="Gautami" script="Telu"/>
        <a:font typeface="Latha" script="Taml"/>
        <a:font typeface="Estrangelo Edessa" script="Syrc"/>
        <a:font typeface="Kalinga" script="Orya"/>
        <a:font typeface="Kartika" script="Mlym"/>
        <a:font typeface="DokChampa" script="Laoo"/>
        <a:font typeface="Iskoola Pota" script="Sinh"/>
        <a:font typeface="Mongolian Baiti" script="Mong"/>
        <a:font typeface="Times New Roman" script="Viet"/>
        <a:font typeface="Microsoft Uighur" script="Uigh"/>
        <a:font typeface="Sylfaen" script="Geor"/>
      </a:majorFont>
      <a:minorFont>
        <a:latin typeface="Calibri"/>
        <a:ea typeface=""/>
        <a:cs typeface=""/>
        <a:font typeface="ＭＳ Ｐゴシック" script="Jpan"/>
        <a:font typeface="맑은 고딕" script="Hang"/>
        <a:font typeface="宋体" script="Hans"/>
        <a:font typeface="新細明體" script="Hant"/>
        <a:font typeface="Arial" script="Arab"/>
        <a:font typeface="Arial" script="Hebr"/>
        <a:font typeface="Tahoma" script="Thai"/>
        <a:font typeface="Nyala" script="Ethi"/>
        <a:font typeface="Vrinda" script="Beng"/>
        <a:font typeface="Shruti" script="Gujr"/>
        <a:font typeface="DaunPenh" script="Khmr"/>
        <a:font typeface="Tunga" script="Knda"/>
        <a:font typeface="Raavi" script="Guru"/>
        <a:font typeface="Euphemia" script="Cans"/>
        <a:font typeface="Plantagenet Cherokee" script="Cher"/>
        <a:font typeface="Microsoft Yi Baiti" script="Yiii"/>
        <a:font typeface="Microsoft Himalaya" script="Tibt"/>
        <a:font typeface="MV Boli" script="Thaa"/>
        <a:font typeface="Mangal" script="Deva"/>
        <a:font typeface="Gautami" script="Telu"/>
        <a:font typeface="Latha" script="Taml"/>
        <a:font typeface="Estrangelo Edessa" script="Syrc"/>
        <a:font typeface="Kalinga" script="Orya"/>
        <a:font typeface="Kartika" script="Mlym"/>
        <a:font typeface="DokChampa" script="Laoo"/>
        <a:font typeface="Iskoola Pota" script="Sinh"/>
        <a:font typeface="Mongolian Baiti" script="Mong"/>
        <a:font typeface="Arial" script="Viet"/>
        <a:font typeface="Microsoft Uighur" script="Uigh"/>
        <a:font typeface="Sylfaen" script="Geo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J57"/>
  <sheetViews>
    <sheetView tabSelected="1" workbookViewId="0" zoomScale="60">
      <selection activeCell="A1" sqref="A1"/>
    </sheetView>
  </sheetViews>
  <sheetFormatPr defaultRowHeight="15.0"/>
  <cols>
    <col min="1" max="1" customWidth="1" width="18.710938" style="0"/>
    <col min="2" max="2" customWidth="1" width="9.7109375" style="0"/>
    <col min="3" max="3" customWidth="1" width="9.7109375" style="0"/>
    <col min="4" max="4" customWidth="1" width="9.7109375" style="0"/>
    <col min="5" max="5" customWidth="1" width="9.7109375" style="0"/>
    <col min="6" max="6" customWidth="1" width="9.7109375" style="0"/>
    <col min="7" max="7" customWidth="1" width="10.7109375" style="0"/>
    <col min="257" max="16384" width="9" style="0" hidden="0"/>
  </cols>
  <sheetData>
    <row r="1" spans="8:8" ht="15.75">
      <c r="A1" s="1" t="s">
        <v>26</v>
      </c>
      <c r="D1" s="2" t="s">
        <v>27</v>
      </c>
      <c r="E1" s="3">
        <v>2016.0</v>
      </c>
      <c r="F1" t="s">
        <v>28</v>
      </c>
    </row>
    <row r="2" spans="8:8" ht="15.75">
      <c r="A2" s="4" t="s">
        <v>44</v>
      </c>
      <c r="B2" s="5"/>
      <c r="C2" s="6"/>
      <c r="D2" s="7"/>
      <c r="E2" s="8"/>
    </row>
    <row r="3" spans="8:8">
      <c r="A3" s="9"/>
      <c r="B3" s="10"/>
      <c r="C3" s="10"/>
      <c r="D3" s="11"/>
      <c r="E3" s="11"/>
    </row>
    <row r="4" spans="8:8">
      <c r="A4" s="1" t="s">
        <v>35</v>
      </c>
    </row>
    <row r="5" spans="8:8">
      <c r="A5" s="1" t="s">
        <v>37</v>
      </c>
    </row>
    <row r="6" spans="8:8">
      <c r="A6" s="1" t="s">
        <v>36</v>
      </c>
    </row>
    <row r="8" spans="8:8">
      <c r="A8" t="s">
        <v>29</v>
      </c>
    </row>
    <row r="9" spans="8:8">
      <c r="A9" t="s">
        <v>31</v>
      </c>
    </row>
    <row r="10" spans="8:8">
      <c r="A10" t="s">
        <v>39</v>
      </c>
    </row>
    <row r="11" spans="8:8">
      <c r="A11" t="s">
        <v>38</v>
      </c>
    </row>
    <row r="13" spans="8:8">
      <c r="A13" s="1" t="s">
        <v>0</v>
      </c>
      <c r="C13" s="12" t="s">
        <v>41</v>
      </c>
    </row>
    <row r="14" spans="8:8">
      <c r="A14" s="13"/>
    </row>
    <row r="15" spans="8:8">
      <c r="A15" s="1" t="s">
        <v>1</v>
      </c>
      <c r="B15" s="14" t="s">
        <v>2</v>
      </c>
      <c r="C15" s="15" t="s">
        <v>3</v>
      </c>
      <c r="D15" t="s">
        <v>4</v>
      </c>
      <c r="E15" t="s">
        <v>13</v>
      </c>
      <c r="F15" t="s">
        <v>30</v>
      </c>
    </row>
    <row r="16" spans="8:8">
      <c r="A16" s="13" t="s">
        <v>40</v>
      </c>
      <c r="C16" t="s">
        <v>32</v>
      </c>
    </row>
    <row r="17" spans="8:8">
      <c r="A17" s="13"/>
      <c r="C17" s="1">
        <v>0.0094</v>
      </c>
    </row>
    <row r="18" spans="8:8">
      <c r="A18" s="13" t="s">
        <v>5</v>
      </c>
      <c r="B18" s="16">
        <v>223.0</v>
      </c>
    </row>
    <row r="19" spans="8:8">
      <c r="A19" s="13" t="s">
        <v>6</v>
      </c>
      <c r="B19" s="16">
        <v>11.0</v>
      </c>
    </row>
    <row r="20" spans="8:8">
      <c r="A20" s="13" t="s">
        <v>7</v>
      </c>
      <c r="B20" s="17">
        <f>B21/28.75</f>
        <v>9.147826086956522</v>
      </c>
      <c r="C20" s="18">
        <f>B18*C17</f>
        <v>2.0962</v>
      </c>
      <c r="E20" s="19"/>
      <c r="F20" s="18"/>
    </row>
    <row r="21" spans="8:8">
      <c r="A21" s="13" t="s">
        <v>42</v>
      </c>
      <c r="B21" s="16">
        <v>263.0</v>
      </c>
      <c r="C21" s="20">
        <f>C20*28.75</f>
        <v>60.265750000000004</v>
      </c>
      <c r="E21" s="21">
        <f>B21*E22</f>
        <v>131.5</v>
      </c>
      <c r="F21" s="20">
        <f>E21-C21</f>
        <v>71.23425</v>
      </c>
      <c r="G21" s="22"/>
    </row>
    <row r="22" spans="8:8">
      <c r="A22" s="13" t="s">
        <v>8</v>
      </c>
      <c r="D22" s="23">
        <f>C21/B21</f>
        <v>0.22914733840304183</v>
      </c>
      <c r="E22" s="24">
        <v>0.5</v>
      </c>
      <c r="F22" s="24">
        <f>E22-D22</f>
        <v>0.2708526615969582</v>
      </c>
    </row>
    <row r="23" spans="8:8">
      <c r="A23" s="25" t="s">
        <v>43</v>
      </c>
    </row>
    <row r="24" spans="8:8">
      <c r="A24" s="1" t="s">
        <v>9</v>
      </c>
      <c r="B24" t="s">
        <v>10</v>
      </c>
      <c r="C24" s="26" t="s">
        <v>11</v>
      </c>
      <c r="D24" s="27" t="s">
        <v>12</v>
      </c>
      <c r="E24" t="s">
        <v>24</v>
      </c>
      <c r="F24" t="s">
        <v>12</v>
      </c>
    </row>
    <row r="25" spans="8:8">
      <c r="A25" s="13"/>
      <c r="B25" t="s">
        <v>23</v>
      </c>
      <c r="C25" s="26" t="s">
        <v>13</v>
      </c>
      <c r="D25" s="14" t="s">
        <v>12</v>
      </c>
    </row>
    <row r="26" spans="8:8">
      <c r="A26" s="13"/>
      <c r="C26" s="26" t="s">
        <v>45</v>
      </c>
      <c r="D26" s="27"/>
    </row>
    <row r="27" spans="8:8">
      <c r="A27" s="13" t="s">
        <v>14</v>
      </c>
      <c r="B27" s="18">
        <f>C20</f>
        <v>2.0962</v>
      </c>
      <c r="C27" s="28">
        <f>C28/28.75</f>
        <v>2.477713043478261</v>
      </c>
      <c r="D27" s="29" t="s">
        <v>12</v>
      </c>
    </row>
    <row r="28" spans="8:8">
      <c r="A28" s="13" t="s">
        <v>15</v>
      </c>
      <c r="B28" s="20">
        <f>C21</f>
        <v>60.265750000000004</v>
      </c>
      <c r="C28" s="30">
        <f>E28-B28</f>
        <v>71.23425</v>
      </c>
      <c r="D28" s="31" t="s">
        <v>12</v>
      </c>
      <c r="E28" s="20">
        <f>E21</f>
        <v>131.5</v>
      </c>
    </row>
    <row r="29" spans="8:8">
      <c r="A29" s="13" t="s">
        <v>16</v>
      </c>
      <c r="B29" s="24">
        <f>D22</f>
        <v>0.22914733840304183</v>
      </c>
      <c r="C29" s="32">
        <f>50%-B29</f>
        <v>0.2708526615969582</v>
      </c>
      <c r="D29" s="33" t="s">
        <v>12</v>
      </c>
      <c r="E29" s="34">
        <f>B29+C29</f>
        <v>0.5</v>
      </c>
      <c r="G29" t="s">
        <v>12</v>
      </c>
    </row>
    <row r="30" spans="8:8">
      <c r="A30" s="13" t="s">
        <v>17</v>
      </c>
      <c r="E30" t="s">
        <v>12</v>
      </c>
    </row>
    <row r="31" spans="8:8">
      <c r="A31" s="13"/>
    </row>
    <row r="32" spans="8:8">
      <c r="A32" s="1" t="s">
        <v>18</v>
      </c>
      <c r="B32" s="1" t="s">
        <v>12</v>
      </c>
    </row>
    <row r="33" spans="8:8">
      <c r="A33" s="13"/>
      <c r="B33" s="35" t="s">
        <v>19</v>
      </c>
      <c r="C33" t="s">
        <v>20</v>
      </c>
    </row>
    <row r="34" spans="8:8">
      <c r="A34" s="13" t="s">
        <v>17</v>
      </c>
      <c r="B34" s="36">
        <v>1.0</v>
      </c>
      <c r="C34">
        <f>B21</f>
        <v>263.0</v>
      </c>
    </row>
    <row r="35" spans="8:8">
      <c r="A35" s="13" t="s">
        <v>21</v>
      </c>
      <c r="B35" s="37">
        <f>C35/$C$34</f>
        <v>0.22914733840304183</v>
      </c>
      <c r="C35" s="20">
        <f>C21</f>
        <v>60.265750000000004</v>
      </c>
      <c r="D35" s="38" t="s">
        <v>12</v>
      </c>
      <c r="E35" s="13"/>
      <c r="F35" s="13"/>
      <c r="G35" s="13"/>
    </row>
    <row r="36" spans="8:8">
      <c r="A36" s="39" t="s">
        <v>33</v>
      </c>
      <c r="B36" s="40">
        <f>C29</f>
        <v>0.2708526615969582</v>
      </c>
      <c r="C36" s="41">
        <f>C28</f>
        <v>71.23425</v>
      </c>
    </row>
    <row r="37" spans="8:8">
      <c r="A37" s="39" t="s">
        <v>25</v>
      </c>
      <c r="B37" s="40"/>
      <c r="C37" s="41"/>
    </row>
    <row r="38" spans="8:8">
      <c r="A38" s="42" t="s">
        <v>22</v>
      </c>
      <c r="B38" s="23">
        <f>B34+B35+B36</f>
        <v>1.5</v>
      </c>
      <c r="C38" s="43">
        <f>C34+C35+C36</f>
        <v>394.5</v>
      </c>
    </row>
    <row r="39" spans="8:8">
      <c r="A39" s="44" t="s">
        <v>34</v>
      </c>
      <c r="C39" t="s">
        <v>12</v>
      </c>
      <c r="G39" t="s">
        <v>12</v>
      </c>
    </row>
    <row r="41" spans="8:8">
      <c r="A41" t="s">
        <v>12</v>
      </c>
      <c r="B41" s="35" t="s">
        <v>12</v>
      </c>
    </row>
    <row r="42" spans="8:8">
      <c r="A42" s="13" t="s">
        <v>12</v>
      </c>
      <c r="B42" s="36" t="s">
        <v>12</v>
      </c>
      <c r="C42" t="s">
        <v>12</v>
      </c>
    </row>
    <row r="43" spans="8:8">
      <c r="A43" s="13" t="s">
        <v>12</v>
      </c>
      <c r="B43" s="36" t="s">
        <v>12</v>
      </c>
      <c r="C43" t="s">
        <v>12</v>
      </c>
    </row>
    <row r="44" spans="8:8">
      <c r="A44" s="13" t="s">
        <v>12</v>
      </c>
      <c r="B44" s="36" t="s">
        <v>12</v>
      </c>
      <c r="C44" t="s">
        <v>12</v>
      </c>
    </row>
    <row r="45" spans="8:8">
      <c r="A45" s="13" t="s">
        <v>12</v>
      </c>
      <c r="B45" s="36" t="s">
        <v>12</v>
      </c>
      <c r="C45" t="s">
        <v>12</v>
      </c>
    </row>
    <row r="46" spans="8:8">
      <c r="A46" s="14" t="s">
        <v>12</v>
      </c>
      <c r="B46" s="45" t="s">
        <v>12</v>
      </c>
      <c r="C46" s="46" t="s">
        <v>12</v>
      </c>
    </row>
    <row r="47" spans="8:8">
      <c r="A47" s="14" t="s">
        <v>12</v>
      </c>
      <c r="B47" s="45" t="s">
        <v>12</v>
      </c>
      <c r="C47" s="46" t="s">
        <v>12</v>
      </c>
    </row>
    <row r="48" spans="8:8">
      <c r="A48" t="s">
        <v>12</v>
      </c>
      <c r="B48" t="s">
        <v>12</v>
      </c>
      <c r="C48" s="47" t="s">
        <v>12</v>
      </c>
    </row>
    <row r="49" spans="8:8">
      <c r="A49" t="s">
        <v>12</v>
      </c>
      <c r="B49" s="36" t="s">
        <v>12</v>
      </c>
      <c r="C49" t="s">
        <v>12</v>
      </c>
    </row>
    <row r="53" spans="8:8">
      <c r="A53"/>
    </row>
    <row r="54" spans="8:8">
      <c r="A54"/>
    </row>
    <row r="57" spans="8:8">
      <c r="A57" t="s">
        <v>12</v>
      </c>
    </row>
  </sheetData>
  <printOptions gridLines="1"/>
  <pageMargins left="0.7086614173228347" right="0.7086614173228347" top="0.7874015748031497" bottom="0.7874015748031497" header="0.31496062992125984" footer="0.31496062992125984"/>
  <pageSetup paperSize="9" scale="88"/>
  <headerFooter>
    <oddFooter>&amp;C&amp;F&amp;A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D1"/>
  <sheetViews>
    <sheetView workbookViewId="0">
      <selection activeCell="A1" sqref="A1"/>
    </sheetView>
  </sheetViews>
  <sheetFormatPr defaultRowHeight="15.0"/>
  <sheetData/>
  <pageMargins left="0.7" right="0.7" top="0.787401575" bottom="0.787401575" header="0.3" footer="0.3"/>
</worksheet>
</file>

<file path=xl/worksheets/sheet3.xml><?xml version="1.0" encoding="utf-8"?>
<worksheet xmlns:r="http://schemas.openxmlformats.org/officeDocument/2006/relationships" xmlns="http://schemas.openxmlformats.org/spreadsheetml/2006/main">
  <dimension ref="A1:D1"/>
  <sheetViews>
    <sheetView workbookViewId="0">
      <selection activeCell="A1" sqref="A1"/>
    </sheetView>
  </sheetViews>
  <sheetFormatPr defaultRowHeight="15.0"/>
  <sheetData/>
  <pageMargins left="0.7" right="0.7" top="0.787401575" bottom="0.787401575" header="0.3" footer="0.3"/>
</worksheet>
</file>

<file path=xl/worksheets/sheet4.xml><?xml version="1.0" encoding="utf-8"?>
<worksheet xmlns:r="http://schemas.openxmlformats.org/officeDocument/2006/relationships" xmlns="http://schemas.openxmlformats.org/spreadsheetml/2006/main">
  <dimension ref="A1:D1"/>
  <sheetViews>
    <sheetView workbookViewId="0">
      <selection activeCell="A1" sqref="A1"/>
    </sheetView>
  </sheetViews>
  <sheetFormatPr defaultRowHeight="15.0"/>
  <sheetData/>
  <pageMargins left="0.7" right="0.7" top="0.787401575" bottom="0.7874015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Walter</dc:creator>
  <cp:lastModifiedBy>g.kraft</cp:lastModifiedBy>
  <dcterms:created xsi:type="dcterms:W3CDTF">2016-06-14T18:07:13Z</dcterms:created>
  <dcterms:modified xsi:type="dcterms:W3CDTF">2016-11-29T00:58:04Z</dcterms:modified>
</cp:coreProperties>
</file>